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教务处" sheetId="1" r:id="rId1"/>
    <sheet name="Sheet2" sheetId="2" r:id="rId2"/>
    <sheet name="Sheet3" sheetId="3" r:id="rId3"/>
  </sheets>
  <definedNames>
    <definedName name="_xlnm.Print_Area" localSheetId="0">'教务处'!$A$1:$AB$21</definedName>
  </definedNames>
  <calcPr fullCalcOnLoad="1"/>
</workbook>
</file>

<file path=xl/sharedStrings.xml><?xml version="1.0" encoding="utf-8"?>
<sst xmlns="http://schemas.openxmlformats.org/spreadsheetml/2006/main" count="44" uniqueCount="39">
  <si>
    <t>折合后工作量</t>
  </si>
  <si>
    <t>上机课</t>
  </si>
  <si>
    <t>扣除节数</t>
  </si>
  <si>
    <t>自然课时（周次）</t>
  </si>
  <si>
    <t>课程系数</t>
  </si>
  <si>
    <t>专业班级</t>
  </si>
  <si>
    <t>人数</t>
  </si>
  <si>
    <t>课时系数</t>
  </si>
  <si>
    <t>总计</t>
  </si>
  <si>
    <t>毕业实训</t>
  </si>
  <si>
    <t>大学英语</t>
  </si>
  <si>
    <t>07软工2</t>
  </si>
  <si>
    <t>高等数学</t>
  </si>
  <si>
    <t>java</t>
  </si>
  <si>
    <t>课程名称</t>
  </si>
  <si>
    <t>姓名</t>
  </si>
  <si>
    <t>职称</t>
  </si>
  <si>
    <t>备注</t>
  </si>
  <si>
    <t>课表</t>
  </si>
  <si>
    <t xml:space="preserve">一（5,6）；二（1,2） </t>
  </si>
  <si>
    <t>教师签名</t>
  </si>
  <si>
    <t>09国贸1</t>
  </si>
  <si>
    <t>课程性质</t>
  </si>
  <si>
    <t>07软工3</t>
  </si>
  <si>
    <t>07软工4</t>
  </si>
  <si>
    <t>07软工5</t>
  </si>
  <si>
    <t>07软工6</t>
  </si>
  <si>
    <t>07软工7</t>
  </si>
  <si>
    <t>公共计算机</t>
  </si>
  <si>
    <t>实训课</t>
  </si>
  <si>
    <t>公共英语</t>
  </si>
  <si>
    <t>助教</t>
  </si>
  <si>
    <t>吴春阳</t>
  </si>
  <si>
    <t>英语专业类</t>
  </si>
  <si>
    <t>双语课</t>
  </si>
  <si>
    <t>文科类</t>
  </si>
  <si>
    <t>09国贸1第一周二（1,2）调至四（3,4）；09国贸1一（3,4）清明放假。</t>
  </si>
  <si>
    <t xml:space="preserve">备注：1、本模板适用于文学院、新闻与传播学院、数学与信息科学学院、经济与管理学院、计算机科学与技术学院、软件学院、外国语学院、政法学院、环境与地理科学系、国际教育交流学院、网络中心、公外部等。 2、备注一栏中须注明周课时变动情况及原因。            </t>
  </si>
  <si>
    <r>
      <t>平顶山学院（</t>
    </r>
    <r>
      <rPr>
        <b/>
        <sz val="20"/>
        <color indexed="10"/>
        <rFont val="宋体"/>
        <family val="0"/>
      </rPr>
      <t>教数学与信息科学学院</t>
    </r>
    <r>
      <rPr>
        <b/>
        <sz val="20"/>
        <rFont val="宋体"/>
        <family val="0"/>
      </rPr>
      <t>）2011-2011学年第一学期教学工作量统计表</t>
    </r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</si>
</sst>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;[Red]0.00"/>
  </numFmts>
  <fonts count="9">
    <font>
      <sz val="12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b/>
      <sz val="12"/>
      <name val="仿宋_GB2312"/>
      <family val="3"/>
    </font>
    <font>
      <sz val="10"/>
      <name val="宋体"/>
      <family val="0"/>
    </font>
    <font>
      <sz val="12"/>
      <name val="仿宋_GB2312"/>
      <family val="3"/>
    </font>
    <font>
      <b/>
      <sz val="20"/>
      <name val="宋体"/>
      <family val="0"/>
    </font>
    <font>
      <b/>
      <sz val="20"/>
      <color indexed="10"/>
      <name val="宋体"/>
      <family val="0"/>
    </font>
    <font>
      <sz val="12"/>
      <color indexed="10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85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85" fontId="0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185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85" fontId="3" fillId="0" borderId="1" xfId="0" applyNumberFormat="1" applyFont="1" applyBorder="1" applyAlignment="1">
      <alignment horizontal="center" vertical="center" wrapText="1"/>
    </xf>
    <xf numFmtId="185" fontId="4" fillId="2" borderId="1" xfId="0" applyNumberFormat="1" applyFont="1" applyFill="1" applyBorder="1" applyAlignment="1">
      <alignment vertical="center" wrapText="1"/>
    </xf>
    <xf numFmtId="185" fontId="4" fillId="2" borderId="3" xfId="0" applyNumberFormat="1" applyFont="1" applyFill="1" applyBorder="1" applyAlignment="1">
      <alignment vertical="center"/>
    </xf>
    <xf numFmtId="185" fontId="4" fillId="2" borderId="4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85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hidden="1" locked="0"/>
    </xf>
    <xf numFmtId="0" fontId="4" fillId="0" borderId="5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185" fontId="4" fillId="2" borderId="3" xfId="0" applyNumberFormat="1" applyFont="1" applyFill="1" applyBorder="1" applyAlignment="1">
      <alignment horizontal="center" vertical="center" wrapText="1"/>
    </xf>
    <xf numFmtId="185" fontId="4" fillId="2" borderId="6" xfId="0" applyNumberFormat="1" applyFont="1" applyFill="1" applyBorder="1" applyAlignment="1">
      <alignment horizontal="center" vertical="center" wrapText="1"/>
    </xf>
    <xf numFmtId="185" fontId="4" fillId="2" borderId="7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vertical="top" wrapText="1"/>
      <protection locked="0"/>
    </xf>
    <xf numFmtId="0" fontId="5" fillId="0" borderId="9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vertical="top" wrapText="1"/>
      <protection locked="0"/>
    </xf>
    <xf numFmtId="0" fontId="5" fillId="0" borderId="4" xfId="0" applyFont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0" fontId="5" fillId="0" borderId="13" xfId="0" applyFont="1" applyBorder="1" applyAlignment="1" applyProtection="1">
      <alignment vertical="top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185" fontId="3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185" fontId="8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fgColor rgb="FFC0C0C0"/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"/>
  <sheetViews>
    <sheetView tabSelected="1" workbookViewId="0" topLeftCell="A1">
      <selection activeCell="M6" sqref="M6"/>
    </sheetView>
  </sheetViews>
  <sheetFormatPr defaultColWidth="9.00390625" defaultRowHeight="14.25"/>
  <cols>
    <col min="1" max="1" width="16.50390625" style="0" customWidth="1"/>
    <col min="2" max="2" width="9.75390625" style="0" customWidth="1"/>
    <col min="3" max="3" width="5.375" style="3" customWidth="1"/>
    <col min="4" max="4" width="10.875" style="0" customWidth="1"/>
    <col min="5" max="5" width="4.875" style="0" customWidth="1"/>
    <col min="6" max="6" width="5.25390625" style="3" customWidth="1"/>
    <col min="7" max="24" width="2.75390625" style="0" customWidth="1"/>
    <col min="25" max="25" width="5.125" style="0" customWidth="1"/>
    <col min="26" max="26" width="3.75390625" style="0" customWidth="1"/>
    <col min="27" max="27" width="7.875" style="3" customWidth="1"/>
    <col min="28" max="28" width="28.00390625" style="0" customWidth="1"/>
  </cols>
  <sheetData>
    <row r="1" spans="1:28" ht="70.5" customHeight="1">
      <c r="A1" s="37" t="s">
        <v>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8" ht="22.5" customHeight="1">
      <c r="A2" s="6" t="s">
        <v>15</v>
      </c>
      <c r="B2" s="39" t="s">
        <v>32</v>
      </c>
      <c r="C2" s="39"/>
      <c r="D2" s="6" t="s">
        <v>16</v>
      </c>
      <c r="E2" s="40" t="s">
        <v>31</v>
      </c>
      <c r="F2" s="40"/>
      <c r="G2" s="41" t="s">
        <v>3</v>
      </c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38" t="s">
        <v>0</v>
      </c>
      <c r="AB2" s="21" t="s">
        <v>18</v>
      </c>
    </row>
    <row r="3" spans="1:28" ht="30" customHeight="1">
      <c r="A3" s="8" t="s">
        <v>14</v>
      </c>
      <c r="B3" s="8" t="s">
        <v>22</v>
      </c>
      <c r="C3" s="7" t="s">
        <v>4</v>
      </c>
      <c r="D3" s="9" t="s">
        <v>5</v>
      </c>
      <c r="E3" s="9" t="s">
        <v>6</v>
      </c>
      <c r="F3" s="8" t="s">
        <v>7</v>
      </c>
      <c r="G3" s="1">
        <v>1</v>
      </c>
      <c r="H3" s="1">
        <v>2</v>
      </c>
      <c r="I3" s="1">
        <v>3</v>
      </c>
      <c r="J3" s="1">
        <v>4</v>
      </c>
      <c r="K3" s="1">
        <v>5</v>
      </c>
      <c r="L3" s="1">
        <v>6</v>
      </c>
      <c r="M3" s="1">
        <v>7</v>
      </c>
      <c r="N3" s="1">
        <v>8</v>
      </c>
      <c r="O3" s="1">
        <v>9</v>
      </c>
      <c r="P3" s="1">
        <v>10</v>
      </c>
      <c r="Q3" s="1">
        <v>11</v>
      </c>
      <c r="R3" s="1">
        <v>12</v>
      </c>
      <c r="S3" s="1">
        <v>13</v>
      </c>
      <c r="T3" s="1">
        <v>14</v>
      </c>
      <c r="U3" s="1">
        <v>15</v>
      </c>
      <c r="V3" s="1">
        <v>16</v>
      </c>
      <c r="W3" s="1">
        <v>17</v>
      </c>
      <c r="X3" s="1">
        <v>18</v>
      </c>
      <c r="Y3" s="2" t="s">
        <v>2</v>
      </c>
      <c r="Z3" s="2" t="s">
        <v>8</v>
      </c>
      <c r="AA3" s="38"/>
      <c r="AB3" s="21"/>
    </row>
    <row r="4" spans="1:28" ht="19.5" customHeight="1">
      <c r="A4" s="16" t="s">
        <v>9</v>
      </c>
      <c r="B4" s="17" t="s">
        <v>30</v>
      </c>
      <c r="C4" s="11">
        <f>IF(B4="文科类",1.2,IF(B4="理工类",1.3,IF(B4="英语专业类",1.2,IF(B4="上机课",0.9,IF(B4="实训课",1.15,IF(B4="双语课",2,IF(B4="公共计算机",1,IF(B4="公共英语",1,0))))))))</f>
        <v>1</v>
      </c>
      <c r="D4" s="16" t="s">
        <v>21</v>
      </c>
      <c r="E4" s="18">
        <v>46</v>
      </c>
      <c r="F4" s="11">
        <f>IF(B4="文科类",(IF(E4&gt;60,1+(E4-60)/120,IF(E4&gt;=30,1,0.9))),IF(B4="理工类",(IF(E4&gt;50,1+(E4-50)/100,IF(E4&gt;=25,1,0.9))),IF(B4="上机课",(IF(E4&gt;50,1+(E4-50)/100,IF(E4&gt;=25,1,0.9))),IF(B4="英语专业类",(IF(E4&gt;45,1+(E4-45)/90,IF(E4&gt;=23,1,0.9))),IF(B4="公共计算机",(IF(E4&gt;60,1+(E4-60)/120,IF(E4&gt;=30,1,0.9))),IF(B4="公共英语",(IF(E4&gt;50,1+(E4-50)/100,IF(E4&gt;=25,1,0.9))),IF(B4="双语课",1,IF(B4="实训课",1,0))))))))</f>
        <v>1</v>
      </c>
      <c r="G4" s="19">
        <v>4</v>
      </c>
      <c r="H4" s="19">
        <v>4</v>
      </c>
      <c r="I4" s="19">
        <v>2</v>
      </c>
      <c r="J4" s="19">
        <v>6</v>
      </c>
      <c r="K4" s="19">
        <v>4</v>
      </c>
      <c r="L4" s="19">
        <v>2</v>
      </c>
      <c r="M4" s="19">
        <v>4</v>
      </c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>
        <v>18</v>
      </c>
      <c r="Z4" s="14">
        <f>SUM(G4:X4,-Y4)</f>
        <v>8</v>
      </c>
      <c r="AA4" s="12">
        <f>C4*F4*Z4</f>
        <v>8</v>
      </c>
      <c r="AB4" s="16" t="s">
        <v>19</v>
      </c>
    </row>
    <row r="5" spans="1:28" ht="19.5" customHeight="1">
      <c r="A5" s="16" t="s">
        <v>10</v>
      </c>
      <c r="B5" s="17" t="s">
        <v>30</v>
      </c>
      <c r="C5" s="11">
        <f aca="true" t="shared" si="0" ref="C5:C16">IF(B5="文科类",1.2,IF(B5="理工类",1.3,IF(B5="英语专业类",1.2,IF(B5="上机课",0.9,IF(B5="实训课",1.15,IF(B5="双语课",2,IF(B5="公共计算机",1,IF(B5="公共英语",1,0))))))))</f>
        <v>1</v>
      </c>
      <c r="D5" s="16" t="s">
        <v>11</v>
      </c>
      <c r="E5" s="18">
        <v>51</v>
      </c>
      <c r="F5" s="11">
        <f aca="true" t="shared" si="1" ref="F5:F16">IF(B5="文科类",(IF(E5&gt;60,1+(E5-60)/120,IF(E5&gt;=30,1,0.9))),IF(B5="理工类",(IF(E5&gt;50,1+(E5-50)/100,IF(E5&gt;=25,1,0.9))),IF(B5="上机课",(IF(E5&gt;50,1+(E5-50)/100,IF(E5&gt;=25,1,0.9))),IF(B5="英语专业类",(IF(E5&gt;45,1+(E5-45)/90,IF(E5&gt;=23,1,0.9))),IF(B5="公共计算机",(IF(E5&gt;60,1+(E5-60)/120,IF(E5&gt;=30,1,0.9))),IF(B5="公共英语",(IF(E5&gt;50,1+(E5-50)/100,IF(E5&gt;=26,1,0.9))),IF(B5="双语课",1,IF(B5="实训课",1,0))))))))</f>
        <v>1.01</v>
      </c>
      <c r="G5" s="19">
        <v>2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>
        <v>2</v>
      </c>
      <c r="Z5" s="14">
        <f aca="true" t="shared" si="2" ref="Z5:Z16">SUM(G5:X5,-Y5)</f>
        <v>0</v>
      </c>
      <c r="AA5" s="13">
        <f aca="true" t="shared" si="3" ref="AA5:AA16">C5*F5*Z5</f>
        <v>0</v>
      </c>
      <c r="AB5" s="16"/>
    </row>
    <row r="6" spans="1:28" ht="19.5" customHeight="1">
      <c r="A6" s="16" t="s">
        <v>10</v>
      </c>
      <c r="B6" s="17" t="s">
        <v>33</v>
      </c>
      <c r="C6" s="11">
        <f t="shared" si="0"/>
        <v>1.2</v>
      </c>
      <c r="D6" s="16" t="s">
        <v>23</v>
      </c>
      <c r="E6" s="18">
        <v>22</v>
      </c>
      <c r="F6" s="11">
        <f t="shared" si="1"/>
        <v>0.9</v>
      </c>
      <c r="G6" s="19">
        <v>2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4">
        <f t="shared" si="2"/>
        <v>2</v>
      </c>
      <c r="AA6" s="12">
        <f t="shared" si="3"/>
        <v>2.16</v>
      </c>
      <c r="AB6" s="16"/>
    </row>
    <row r="7" spans="1:28" ht="19.5" customHeight="1">
      <c r="A7" s="16" t="s">
        <v>10</v>
      </c>
      <c r="B7" s="17" t="s">
        <v>34</v>
      </c>
      <c r="C7" s="11">
        <f t="shared" si="0"/>
        <v>2</v>
      </c>
      <c r="D7" s="16" t="s">
        <v>24</v>
      </c>
      <c r="E7" s="18">
        <v>90</v>
      </c>
      <c r="F7" s="11">
        <f t="shared" si="1"/>
        <v>1</v>
      </c>
      <c r="G7" s="19">
        <v>2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4">
        <f t="shared" si="2"/>
        <v>2</v>
      </c>
      <c r="AA7" s="12">
        <f t="shared" si="3"/>
        <v>4</v>
      </c>
      <c r="AB7" s="16"/>
    </row>
    <row r="8" spans="1:28" ht="19.5" customHeight="1">
      <c r="A8" s="16" t="s">
        <v>12</v>
      </c>
      <c r="B8" s="17" t="s">
        <v>28</v>
      </c>
      <c r="C8" s="11">
        <f t="shared" si="0"/>
        <v>1</v>
      </c>
      <c r="D8" s="16" t="s">
        <v>25</v>
      </c>
      <c r="E8" s="18">
        <v>64</v>
      </c>
      <c r="F8" s="11">
        <f t="shared" si="1"/>
        <v>1.0333333333333334</v>
      </c>
      <c r="G8" s="19">
        <v>2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4">
        <f t="shared" si="2"/>
        <v>2</v>
      </c>
      <c r="AA8" s="12">
        <f t="shared" si="3"/>
        <v>2.066666666666667</v>
      </c>
      <c r="AB8" s="16"/>
    </row>
    <row r="9" spans="1:28" ht="19.5" customHeight="1">
      <c r="A9" s="16" t="s">
        <v>12</v>
      </c>
      <c r="B9" s="17" t="s">
        <v>1</v>
      </c>
      <c r="C9" s="11">
        <f t="shared" si="0"/>
        <v>0.9</v>
      </c>
      <c r="D9" s="16" t="s">
        <v>26</v>
      </c>
      <c r="E9" s="18">
        <v>20</v>
      </c>
      <c r="F9" s="11">
        <f t="shared" si="1"/>
        <v>0.9</v>
      </c>
      <c r="G9" s="19">
        <v>2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4">
        <f t="shared" si="2"/>
        <v>2</v>
      </c>
      <c r="AA9" s="12">
        <f t="shared" si="3"/>
        <v>1.62</v>
      </c>
      <c r="AB9" s="16"/>
    </row>
    <row r="10" spans="1:28" ht="19.5" customHeight="1">
      <c r="A10" s="16" t="s">
        <v>13</v>
      </c>
      <c r="B10" s="17" t="s">
        <v>29</v>
      </c>
      <c r="C10" s="11">
        <f t="shared" si="0"/>
        <v>1.15</v>
      </c>
      <c r="D10" s="16" t="s">
        <v>27</v>
      </c>
      <c r="E10" s="18">
        <v>43</v>
      </c>
      <c r="F10" s="11">
        <f t="shared" si="1"/>
        <v>1</v>
      </c>
      <c r="G10" s="19">
        <v>2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4">
        <f t="shared" si="2"/>
        <v>2</v>
      </c>
      <c r="AA10" s="12">
        <f t="shared" si="3"/>
        <v>2.3</v>
      </c>
      <c r="AB10" s="16"/>
    </row>
    <row r="11" spans="1:28" ht="19.5" customHeight="1">
      <c r="A11" s="16"/>
      <c r="B11" s="17" t="s">
        <v>35</v>
      </c>
      <c r="C11" s="11">
        <f t="shared" si="0"/>
        <v>1.2</v>
      </c>
      <c r="D11" s="16"/>
      <c r="E11" s="18"/>
      <c r="F11" s="11">
        <f t="shared" si="1"/>
        <v>0.9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4">
        <f t="shared" si="2"/>
        <v>0</v>
      </c>
      <c r="AA11" s="12">
        <f t="shared" si="3"/>
        <v>0</v>
      </c>
      <c r="AB11" s="16"/>
    </row>
    <row r="12" spans="1:28" ht="19.5" customHeight="1">
      <c r="A12" s="16"/>
      <c r="B12" s="17"/>
      <c r="C12" s="11">
        <f t="shared" si="0"/>
        <v>0</v>
      </c>
      <c r="D12" s="16"/>
      <c r="E12" s="18"/>
      <c r="F12" s="11">
        <f t="shared" si="1"/>
        <v>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4">
        <f t="shared" si="2"/>
        <v>0</v>
      </c>
      <c r="AA12" s="12">
        <f t="shared" si="3"/>
        <v>0</v>
      </c>
      <c r="AB12" s="16"/>
    </row>
    <row r="13" spans="1:28" ht="19.5" customHeight="1">
      <c r="A13" s="16"/>
      <c r="B13" s="17"/>
      <c r="C13" s="11">
        <f t="shared" si="0"/>
        <v>0</v>
      </c>
      <c r="D13" s="16"/>
      <c r="E13" s="18"/>
      <c r="F13" s="11">
        <f t="shared" si="1"/>
        <v>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4">
        <f t="shared" si="2"/>
        <v>0</v>
      </c>
      <c r="AA13" s="12">
        <f t="shared" si="3"/>
        <v>0</v>
      </c>
      <c r="AB13" s="16"/>
    </row>
    <row r="14" spans="1:28" ht="19.5" customHeight="1">
      <c r="A14" s="16"/>
      <c r="B14" s="17"/>
      <c r="C14" s="11">
        <f t="shared" si="0"/>
        <v>0</v>
      </c>
      <c r="D14" s="16"/>
      <c r="E14" s="18"/>
      <c r="F14" s="11">
        <f t="shared" si="1"/>
        <v>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4">
        <f t="shared" si="2"/>
        <v>0</v>
      </c>
      <c r="AA14" s="12">
        <f t="shared" si="3"/>
        <v>0</v>
      </c>
      <c r="AB14" s="16"/>
    </row>
    <row r="15" spans="1:28" ht="19.5" customHeight="1">
      <c r="A15" s="16"/>
      <c r="B15" s="17"/>
      <c r="C15" s="11">
        <f t="shared" si="0"/>
        <v>0</v>
      </c>
      <c r="D15" s="16"/>
      <c r="E15" s="18"/>
      <c r="F15" s="11">
        <f t="shared" si="1"/>
        <v>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4">
        <f t="shared" si="2"/>
        <v>0</v>
      </c>
      <c r="AA15" s="12">
        <f t="shared" si="3"/>
        <v>0</v>
      </c>
      <c r="AB15" s="16"/>
    </row>
    <row r="16" spans="1:28" ht="19.5" customHeight="1">
      <c r="A16" s="16"/>
      <c r="B16" s="17"/>
      <c r="C16" s="15">
        <f t="shared" si="0"/>
        <v>0</v>
      </c>
      <c r="D16" s="16"/>
      <c r="E16" s="18"/>
      <c r="F16" s="11">
        <f t="shared" si="1"/>
        <v>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4">
        <f t="shared" si="2"/>
        <v>0</v>
      </c>
      <c r="AA16" s="12">
        <f t="shared" si="3"/>
        <v>0</v>
      </c>
      <c r="AB16" s="16"/>
    </row>
    <row r="17" spans="1:28" ht="26.25" customHeight="1">
      <c r="A17" s="6" t="s">
        <v>8</v>
      </c>
      <c r="B17" s="22">
        <f>SUM(AA4:AA16)</f>
        <v>20.14666666666667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4"/>
      <c r="AB17" s="10" t="s">
        <v>20</v>
      </c>
    </row>
    <row r="18" spans="1:28" ht="21.75" customHeight="1">
      <c r="A18" s="21" t="s">
        <v>17</v>
      </c>
      <c r="B18" s="25" t="s">
        <v>36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7"/>
      <c r="AB18" s="34"/>
    </row>
    <row r="19" spans="1:28" ht="21.75" customHeight="1">
      <c r="A19" s="21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30"/>
      <c r="AB19" s="35"/>
    </row>
    <row r="20" spans="1:28" ht="21.75" customHeight="1">
      <c r="A20" s="21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3"/>
      <c r="AB20" s="36"/>
    </row>
    <row r="21" spans="1:28" ht="31.5" customHeight="1">
      <c r="A21" s="20" t="s">
        <v>37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</row>
    <row r="22" spans="2:28" ht="18.75" customHeight="1">
      <c r="B22" s="4"/>
      <c r="C22" s="5"/>
      <c r="D22" s="4"/>
      <c r="E22" s="4"/>
      <c r="F22" s="5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5"/>
      <c r="AB22" s="4"/>
    </row>
    <row r="23" spans="2:28" ht="18.75" customHeight="1">
      <c r="B23" s="4"/>
      <c r="C23" s="5"/>
      <c r="D23" s="4"/>
      <c r="E23" s="4"/>
      <c r="F23" s="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5"/>
      <c r="AB23" s="4"/>
    </row>
  </sheetData>
  <sheetProtection password="9A5E" sheet="1" objects="1" scenarios="1" formatColumns="0" formatRows="0" insertColumns="0" insertRows="0" deleteColumns="0" deleteRows="0" selectLockedCells="1"/>
  <mergeCells count="11">
    <mergeCell ref="A1:AB1"/>
    <mergeCell ref="AA2:AA3"/>
    <mergeCell ref="AB2:AB3"/>
    <mergeCell ref="B2:C2"/>
    <mergeCell ref="E2:F2"/>
    <mergeCell ref="G2:Z2"/>
    <mergeCell ref="A21:AB21"/>
    <mergeCell ref="A18:A20"/>
    <mergeCell ref="B17:AA17"/>
    <mergeCell ref="B18:AA20"/>
    <mergeCell ref="AB18:AB20"/>
  </mergeCells>
  <conditionalFormatting sqref="Y4:Y5">
    <cfRule type="cellIs" priority="1" dxfId="0" operator="equal" stopIfTrue="1">
      <formula>0</formula>
    </cfRule>
  </conditionalFormatting>
  <dataValidations count="2">
    <dataValidation type="list" allowBlank="1" showInputMessage="1" showErrorMessage="1" sqref="B22:B65536 B1">
      <formula1>"文科类,理工类,英语专业类,上机课"</formula1>
    </dataValidation>
    <dataValidation type="list" allowBlank="1" showInputMessage="1" showErrorMessage="1" sqref="B4:B16">
      <formula1>"文科类,理工类,英语专业类,上机课,双语课,实训课,公共计算机,公共英语"</formula1>
    </dataValidation>
  </dataValidations>
  <printOptions horizontalCentered="1" verticalCentered="1"/>
  <pageMargins left="0.31496062992125984" right="0.31496062992125984" top="0.15748031496062992" bottom="0.15748031496062992" header="0.1968503937007874" footer="0.07874015748031496"/>
  <pageSetup horizontalDpi="600" verticalDpi="600" orientation="landscape" paperSize="9" scale="90" r:id="rId1"/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0" sqref="E20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2010-03-24T09:51:50Z</cp:lastPrinted>
  <dcterms:created xsi:type="dcterms:W3CDTF">1996-12-17T01:32:42Z</dcterms:created>
  <dcterms:modified xsi:type="dcterms:W3CDTF">2011-09-23T00:51:22Z</dcterms:modified>
  <cp:category/>
  <cp:version/>
  <cp:contentType/>
  <cp:contentStatus/>
</cp:coreProperties>
</file>